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" yWindow="255" windowWidth="25800" windowHeight="10980" tabRatio="373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5621" fullPrecision="0"/>
</workbook>
</file>

<file path=xl/calcChain.xml><?xml version="1.0" encoding="utf-8"?>
<calcChain xmlns="http://schemas.openxmlformats.org/spreadsheetml/2006/main">
  <c r="D54" i="1" l="1"/>
  <c r="D55" i="1"/>
  <c r="D56" i="1"/>
  <c r="E53" i="1"/>
  <c r="K53" i="1" s="1"/>
  <c r="E54" i="1"/>
  <c r="K54" i="1" s="1"/>
  <c r="E55" i="1"/>
  <c r="K55" i="1" s="1"/>
  <c r="E56" i="1"/>
  <c r="K56" i="1" s="1"/>
  <c r="D53" i="1"/>
  <c r="E58" i="1"/>
  <c r="H58" i="1" s="1"/>
  <c r="D58" i="1"/>
  <c r="H53" i="1" l="1"/>
  <c r="H56" i="1"/>
  <c r="H55" i="1"/>
  <c r="H54" i="1"/>
  <c r="D47" i="1"/>
  <c r="E47" i="1"/>
  <c r="H47" i="1" s="1"/>
  <c r="D48" i="1"/>
  <c r="E48" i="1"/>
  <c r="H48" i="1" s="1"/>
  <c r="D49" i="1"/>
  <c r="E49" i="1"/>
  <c r="H49" i="1" s="1"/>
  <c r="D50" i="1"/>
  <c r="E50" i="1"/>
  <c r="H50" i="1" s="1"/>
  <c r="E52" i="1"/>
  <c r="K52" i="1" s="1"/>
  <c r="D52" i="1"/>
  <c r="E46" i="1"/>
  <c r="K46" i="1" s="1"/>
  <c r="D46" i="1"/>
  <c r="E44" i="1"/>
  <c r="H44" i="1" s="1"/>
  <c r="D44" i="1"/>
  <c r="E43" i="1"/>
  <c r="H43" i="1" s="1"/>
  <c r="D43" i="1"/>
  <c r="E42" i="1"/>
  <c r="H42" i="1" s="1"/>
  <c r="D42" i="1"/>
  <c r="E41" i="1"/>
  <c r="H41" i="1" s="1"/>
  <c r="D41" i="1"/>
  <c r="E9" i="1"/>
  <c r="H9" i="1" s="1"/>
  <c r="E11" i="1"/>
  <c r="H11" i="1" s="1"/>
  <c r="E12" i="1"/>
  <c r="H12" i="1" s="1"/>
  <c r="E14" i="1"/>
  <c r="H14" i="1" s="1"/>
  <c r="E16" i="1"/>
  <c r="H16" i="1" s="1"/>
  <c r="E18" i="1"/>
  <c r="H18" i="1"/>
  <c r="E19" i="1"/>
  <c r="H19" i="1" s="1"/>
  <c r="E22" i="1"/>
  <c r="H22" i="1"/>
  <c r="E28" i="1"/>
  <c r="H28" i="1" s="1"/>
  <c r="E29" i="1"/>
  <c r="H29" i="1" s="1"/>
  <c r="E30" i="1"/>
  <c r="H30" i="1" s="1"/>
  <c r="E31" i="1"/>
  <c r="H31" i="1" s="1"/>
  <c r="E32" i="1"/>
  <c r="H32" i="1" s="1"/>
  <c r="E34" i="1"/>
  <c r="H34" i="1"/>
  <c r="E35" i="1"/>
  <c r="H35" i="1" s="1"/>
  <c r="E36" i="1"/>
  <c r="H36" i="1"/>
  <c r="E37" i="1"/>
  <c r="H37" i="1" s="1"/>
  <c r="E38" i="1"/>
  <c r="H38" i="1" s="1"/>
  <c r="E40" i="1"/>
  <c r="H40" i="1" s="1"/>
  <c r="E8" i="1"/>
  <c r="H8" i="1" s="1"/>
  <c r="D9" i="1"/>
  <c r="D11" i="1"/>
  <c r="D12" i="1"/>
  <c r="D14" i="1"/>
  <c r="D16" i="1"/>
  <c r="D18" i="1"/>
  <c r="D19" i="1"/>
  <c r="D22" i="1"/>
  <c r="D28" i="1"/>
  <c r="D29" i="1"/>
  <c r="D30" i="1"/>
  <c r="D31" i="1"/>
  <c r="D32" i="1"/>
  <c r="D34" i="1"/>
  <c r="D35" i="1"/>
  <c r="D36" i="1"/>
  <c r="D37" i="1"/>
  <c r="D38" i="1"/>
  <c r="D40" i="1"/>
  <c r="D8" i="1"/>
  <c r="K11" i="1"/>
  <c r="K14" i="1"/>
  <c r="K18" i="1"/>
  <c r="K22" i="1"/>
  <c r="K29" i="1"/>
  <c r="K31" i="1"/>
  <c r="K34" i="1"/>
  <c r="K36" i="1"/>
  <c r="K38" i="1"/>
  <c r="K8" i="1"/>
  <c r="K40" i="1" l="1"/>
  <c r="K50" i="1"/>
  <c r="K49" i="1"/>
  <c r="K48" i="1"/>
  <c r="K47" i="1"/>
  <c r="K42" i="1"/>
  <c r="K35" i="1"/>
  <c r="K30" i="1"/>
  <c r="K19" i="1"/>
  <c r="K12" i="1"/>
  <c r="K41" i="1"/>
  <c r="K44" i="1"/>
  <c r="H46" i="1"/>
  <c r="H52" i="1"/>
  <c r="K37" i="1"/>
  <c r="K32" i="1"/>
  <c r="K28" i="1"/>
  <c r="K16" i="1"/>
  <c r="K9" i="1"/>
  <c r="K43" i="1"/>
</calcChain>
</file>

<file path=xl/sharedStrings.xml><?xml version="1.0" encoding="utf-8"?>
<sst xmlns="http://schemas.openxmlformats.org/spreadsheetml/2006/main" count="150" uniqueCount="32">
  <si>
    <t xml:space="preserve"> </t>
  </si>
  <si>
    <t>potable</t>
  </si>
  <si>
    <t>water</t>
  </si>
  <si>
    <t>Year</t>
  </si>
  <si>
    <t>Total</t>
  </si>
  <si>
    <t>Public supply</t>
  </si>
  <si>
    <t>Ground</t>
  </si>
  <si>
    <t>Surface</t>
  </si>
  <si>
    <t>GW %</t>
  </si>
  <si>
    <t>N/A</t>
  </si>
  <si>
    <t>State</t>
  </si>
  <si>
    <t>Served by</t>
  </si>
  <si>
    <t>PS %</t>
  </si>
  <si>
    <t xml:space="preserve">Population (in millions) </t>
  </si>
  <si>
    <t>(in gallons</t>
  </si>
  <si>
    <t>per day)</t>
  </si>
  <si>
    <t>-----</t>
  </si>
  <si>
    <t>Water withdrawals</t>
  </si>
  <si>
    <t xml:space="preserve">(in million gallons per day) </t>
  </si>
  <si>
    <t>Per Capita</t>
  </si>
  <si>
    <t>Raw</t>
  </si>
  <si>
    <t>Treated Non-</t>
  </si>
  <si>
    <t>Inter-County</t>
  </si>
  <si>
    <t>Domestic/Residential</t>
  </si>
  <si>
    <t>Public-supplied population, water withdrawals, and per capita in Florida, 1950-2010</t>
  </si>
  <si>
    <t xml:space="preserve"> [Compiled by the U.S. Geological Survey (USGS), Florida Water Science Center (http://fl.water.usgs.gov);  ----, no or partial data were available; N/A, totals not available]</t>
  </si>
  <si>
    <t>transfers</t>
  </si>
  <si>
    <t>Public supply treated nonpotable water includes saline surface water and brackish groundwater treated through a desalination process or is diluted with fresher water to meet public drinking standards.</t>
  </si>
  <si>
    <t>Water-use categories are defined in the USGS publications listed below.</t>
  </si>
  <si>
    <t>Public supply transfers include water imported or exported from one county to another for drinking water use.</t>
  </si>
  <si>
    <t>Data sources; 1965-2000, USGS Scientific Investigations Report 2004-5151; 2005, USGS Scientific Investigations Report 2009-5125; 2010,</t>
  </si>
  <si>
    <t xml:space="preserve"> USGS Scientific Investigations Report 2014-5088;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</si>
</sst>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10" x14ac:knownFonts="1">
    <font>
      <sz val="10"/>
      <name val="Arial"/>
    </font>
    <font>
      <sz val="10"/>
      <name val="Helvetica"/>
      <family val="2"/>
    </font>
    <font>
      <sz val="14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u/>
      <sz val="12"/>
      <name val="Times New Roman"/>
      <family val="1"/>
    </font>
    <font>
      <u/>
      <sz val="12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/>
    <xf numFmtId="164" fontId="1" fillId="0" borderId="0" xfId="0" applyNumberFormat="1" applyFont="1" applyFill="1"/>
    <xf numFmtId="0" fontId="3" fillId="0" borderId="1" xfId="0" applyFont="1" applyFill="1" applyBorder="1" applyAlignment="1">
      <alignment horizontal="left"/>
    </xf>
    <xf numFmtId="165" fontId="4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/>
    <xf numFmtId="1" fontId="4" fillId="0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165" fontId="4" fillId="0" borderId="4" xfId="0" applyNumberFormat="1" applyFont="1" applyFill="1" applyBorder="1" applyAlignment="1">
      <alignment horizontal="center"/>
    </xf>
    <xf numFmtId="164" fontId="4" fillId="0" borderId="4" xfId="0" applyNumberFormat="1" applyFont="1" applyFill="1" applyBorder="1"/>
    <xf numFmtId="164" fontId="4" fillId="0" borderId="4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165" fontId="4" fillId="2" borderId="4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4" fillId="2" borderId="4" xfId="0" applyNumberFormat="1" applyFont="1" applyFill="1" applyBorder="1"/>
    <xf numFmtId="164" fontId="4" fillId="2" borderId="2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165" fontId="4" fillId="0" borderId="4" xfId="0" quotePrefix="1" applyNumberFormat="1" applyFont="1" applyFill="1" applyBorder="1" applyAlignment="1">
      <alignment horizontal="center"/>
    </xf>
    <xf numFmtId="1" fontId="4" fillId="0" borderId="4" xfId="0" quotePrefix="1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left" indent="3"/>
    </xf>
    <xf numFmtId="3" fontId="4" fillId="0" borderId="0" xfId="0" applyNumberFormat="1" applyFont="1" applyFill="1"/>
    <xf numFmtId="164" fontId="4" fillId="0" borderId="0" xfId="0" applyNumberFormat="1" applyFont="1" applyFill="1"/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Continuous"/>
    </xf>
    <xf numFmtId="3" fontId="6" fillId="0" borderId="0" xfId="0" applyNumberFormat="1" applyFont="1" applyFill="1" applyAlignment="1">
      <alignment horizontal="centerContinuous"/>
    </xf>
    <xf numFmtId="3" fontId="4" fillId="0" borderId="0" xfId="0" applyNumberFormat="1" applyFont="1" applyFill="1" applyAlignment="1">
      <alignment horizontal="centerContinuous"/>
    </xf>
    <xf numFmtId="164" fontId="4" fillId="0" borderId="0" xfId="0" applyNumberFormat="1" applyFont="1" applyFill="1" applyAlignment="1">
      <alignment horizontal="centerContinuous"/>
    </xf>
    <xf numFmtId="164" fontId="5" fillId="0" borderId="0" xfId="0" applyNumberFormat="1" applyFont="1" applyFill="1" applyAlignment="1">
      <alignment horizontal="center"/>
    </xf>
    <xf numFmtId="0" fontId="4" fillId="0" borderId="0" xfId="0" applyFont="1" applyFill="1"/>
    <xf numFmtId="164" fontId="7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Continuous"/>
    </xf>
    <xf numFmtId="3" fontId="5" fillId="0" borderId="0" xfId="0" applyNumberFormat="1" applyFont="1" applyFill="1" applyAlignment="1"/>
    <xf numFmtId="164" fontId="9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right"/>
    </xf>
    <xf numFmtId="164" fontId="3" fillId="0" borderId="5" xfId="0" applyNumberFormat="1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 wrapText="1"/>
    </xf>
    <xf numFmtId="0" fontId="5" fillId="0" borderId="0" xfId="0" quotePrefix="1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 wrapText="1"/>
    </xf>
    <xf numFmtId="164" fontId="1" fillId="0" borderId="0" xfId="0" applyNumberFormat="1" applyFont="1" applyFill="1" applyAlignment="1">
      <alignment horizontal="center" wrapText="1"/>
    </xf>
    <xf numFmtId="164" fontId="4" fillId="0" borderId="4" xfId="0" quotePrefix="1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left" wrapText="1"/>
    </xf>
    <xf numFmtId="164" fontId="1" fillId="0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tabSelected="1" workbookViewId="0">
      <selection activeCell="A65" sqref="A65"/>
    </sheetView>
  </sheetViews>
  <sheetFormatPr defaultColWidth="8.85546875" defaultRowHeight="12.75" x14ac:dyDescent="0.2"/>
  <cols>
    <col min="1" max="1" width="8.85546875" style="1" customWidth="1"/>
    <col min="2" max="3" width="11.7109375" style="4" customWidth="1"/>
    <col min="4" max="4" width="8.7109375" style="4" customWidth="1"/>
    <col min="5" max="7" width="10.7109375" style="5" customWidth="1"/>
    <col min="8" max="8" width="8.7109375" style="5" customWidth="1"/>
    <col min="9" max="9" width="11" style="2" customWidth="1"/>
    <col min="10" max="10" width="10.85546875" style="2" customWidth="1"/>
    <col min="11" max="12" width="10.5703125" style="3" customWidth="1"/>
    <col min="13" max="16384" width="8.85546875" style="1"/>
  </cols>
  <sheetData>
    <row r="1" spans="1:17" ht="15.75" customHeight="1" x14ac:dyDescent="0.25">
      <c r="A1" s="52" t="s">
        <v>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7" ht="12" customHeight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7" ht="27.75" customHeight="1" x14ac:dyDescent="0.2">
      <c r="A3" s="53" t="s">
        <v>25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4"/>
      <c r="N3" s="54"/>
      <c r="O3" s="54"/>
      <c r="P3" s="54"/>
      <c r="Q3" s="54"/>
    </row>
    <row r="4" spans="1:17" ht="18.75" x14ac:dyDescent="0.3">
      <c r="A4" s="29"/>
      <c r="B4" s="30"/>
      <c r="C4" s="31"/>
      <c r="D4" s="31"/>
      <c r="E4" s="32"/>
      <c r="F4" s="32"/>
      <c r="G4" s="32"/>
      <c r="H4" s="32"/>
      <c r="I4" s="33"/>
      <c r="J4" s="33"/>
      <c r="K4" s="51" t="s">
        <v>19</v>
      </c>
      <c r="L4" s="51"/>
    </row>
    <row r="5" spans="1:17" ht="30.75" customHeight="1" x14ac:dyDescent="0.25">
      <c r="A5" s="34" t="s">
        <v>0</v>
      </c>
      <c r="B5" s="50" t="s">
        <v>13</v>
      </c>
      <c r="C5" s="50"/>
      <c r="D5" s="50"/>
      <c r="E5" s="35" t="s">
        <v>17</v>
      </c>
      <c r="F5" s="32"/>
      <c r="G5" s="32"/>
      <c r="H5" s="32"/>
      <c r="I5" s="47" t="s">
        <v>21</v>
      </c>
      <c r="J5" s="47" t="s">
        <v>22</v>
      </c>
      <c r="K5" s="49" t="s">
        <v>20</v>
      </c>
      <c r="L5" s="48" t="s">
        <v>23</v>
      </c>
    </row>
    <row r="6" spans="1:17" ht="15.75" x14ac:dyDescent="0.25">
      <c r="A6" s="34"/>
      <c r="B6" s="36" t="s">
        <v>10</v>
      </c>
      <c r="C6" s="37" t="s">
        <v>11</v>
      </c>
      <c r="D6" s="38"/>
      <c r="E6" s="35" t="s">
        <v>18</v>
      </c>
      <c r="F6" s="39"/>
      <c r="G6" s="39"/>
      <c r="H6" s="39"/>
      <c r="I6" s="29" t="s">
        <v>1</v>
      </c>
      <c r="J6" s="33" t="s">
        <v>2</v>
      </c>
      <c r="K6" s="40" t="s">
        <v>14</v>
      </c>
      <c r="L6" s="40" t="s">
        <v>14</v>
      </c>
    </row>
    <row r="7" spans="1:17" ht="15.75" x14ac:dyDescent="0.25">
      <c r="A7" s="41" t="s">
        <v>3</v>
      </c>
      <c r="B7" s="42" t="s">
        <v>4</v>
      </c>
      <c r="C7" s="42" t="s">
        <v>5</v>
      </c>
      <c r="D7" s="42" t="s">
        <v>12</v>
      </c>
      <c r="E7" s="43" t="s">
        <v>4</v>
      </c>
      <c r="F7" s="43" t="s">
        <v>6</v>
      </c>
      <c r="G7" s="43" t="s">
        <v>7</v>
      </c>
      <c r="H7" s="44" t="s">
        <v>8</v>
      </c>
      <c r="I7" s="44" t="s">
        <v>2</v>
      </c>
      <c r="J7" s="45" t="s">
        <v>26</v>
      </c>
      <c r="K7" s="41" t="s">
        <v>15</v>
      </c>
      <c r="L7" s="41" t="s">
        <v>15</v>
      </c>
    </row>
    <row r="8" spans="1:17" ht="15" x14ac:dyDescent="0.25">
      <c r="A8" s="6">
        <v>1950</v>
      </c>
      <c r="B8" s="7">
        <v>2.77</v>
      </c>
      <c r="C8" s="7">
        <v>1.66</v>
      </c>
      <c r="D8" s="8">
        <f>SUM(C8/B8)*100</f>
        <v>59.9</v>
      </c>
      <c r="E8" s="9">
        <f>SUM(F8:G8)</f>
        <v>170</v>
      </c>
      <c r="F8" s="9">
        <v>140</v>
      </c>
      <c r="G8" s="9">
        <v>30</v>
      </c>
      <c r="H8" s="8">
        <f>SUM(F8/E8)*100</f>
        <v>82.4</v>
      </c>
      <c r="I8" s="8" t="s">
        <v>9</v>
      </c>
      <c r="J8" s="8" t="s">
        <v>9</v>
      </c>
      <c r="K8" s="10">
        <f>SUM(E8/C8)</f>
        <v>102</v>
      </c>
      <c r="L8" s="23" t="s">
        <v>16</v>
      </c>
    </row>
    <row r="9" spans="1:17" ht="15" x14ac:dyDescent="0.25">
      <c r="A9" s="11">
        <v>1955</v>
      </c>
      <c r="B9" s="12">
        <v>3.86</v>
      </c>
      <c r="C9" s="12">
        <v>2.2999999999999998</v>
      </c>
      <c r="D9" s="8">
        <f t="shared" ref="D9:D22" si="0">SUM(C9/B9)*100</f>
        <v>59.6</v>
      </c>
      <c r="E9" s="13">
        <f t="shared" ref="E9:E22" si="1">SUM(F9:G9)</f>
        <v>319</v>
      </c>
      <c r="F9" s="13">
        <v>240</v>
      </c>
      <c r="G9" s="13">
        <v>79</v>
      </c>
      <c r="H9" s="8">
        <f t="shared" ref="H9:H22" si="2">SUM(F9/E9)*100</f>
        <v>75.2</v>
      </c>
      <c r="I9" s="14" t="s">
        <v>9</v>
      </c>
      <c r="J9" s="14" t="s">
        <v>9</v>
      </c>
      <c r="K9" s="15">
        <f>SUM(E9/C9)</f>
        <v>139</v>
      </c>
      <c r="L9" s="23" t="s">
        <v>16</v>
      </c>
    </row>
    <row r="10" spans="1:17" ht="9" customHeight="1" x14ac:dyDescent="0.25">
      <c r="A10" s="16"/>
      <c r="B10" s="17"/>
      <c r="C10" s="17"/>
      <c r="D10" s="18"/>
      <c r="E10" s="19"/>
      <c r="F10" s="19"/>
      <c r="G10" s="19"/>
      <c r="H10" s="20"/>
      <c r="I10" s="18"/>
      <c r="J10" s="18"/>
      <c r="K10" s="21"/>
      <c r="L10" s="18"/>
    </row>
    <row r="11" spans="1:17" ht="15" x14ac:dyDescent="0.25">
      <c r="A11" s="11">
        <v>1960</v>
      </c>
      <c r="B11" s="12">
        <v>4.95</v>
      </c>
      <c r="C11" s="12">
        <v>3.37</v>
      </c>
      <c r="D11" s="8">
        <f t="shared" si="0"/>
        <v>68.099999999999994</v>
      </c>
      <c r="E11" s="13">
        <f t="shared" si="1"/>
        <v>523</v>
      </c>
      <c r="F11" s="13">
        <v>500</v>
      </c>
      <c r="G11" s="13">
        <v>23</v>
      </c>
      <c r="H11" s="8">
        <f t="shared" si="2"/>
        <v>95.6</v>
      </c>
      <c r="I11" s="14" t="s">
        <v>9</v>
      </c>
      <c r="J11" s="14" t="s">
        <v>9</v>
      </c>
      <c r="K11" s="15">
        <f>SUM(E11/C11)</f>
        <v>155</v>
      </c>
      <c r="L11" s="23" t="s">
        <v>16</v>
      </c>
    </row>
    <row r="12" spans="1:17" ht="13.9" customHeight="1" x14ac:dyDescent="0.25">
      <c r="A12" s="11">
        <v>1965</v>
      </c>
      <c r="B12" s="12">
        <v>5.87</v>
      </c>
      <c r="C12" s="12">
        <v>4.8099999999999996</v>
      </c>
      <c r="D12" s="8">
        <f t="shared" si="0"/>
        <v>81.900000000000006</v>
      </c>
      <c r="E12" s="13">
        <f t="shared" si="1"/>
        <v>706.4</v>
      </c>
      <c r="F12" s="13">
        <v>638.1</v>
      </c>
      <c r="G12" s="13">
        <v>68.3</v>
      </c>
      <c r="H12" s="8">
        <f t="shared" si="2"/>
        <v>90.3</v>
      </c>
      <c r="I12" s="14" t="s">
        <v>9</v>
      </c>
      <c r="J12" s="14" t="s">
        <v>9</v>
      </c>
      <c r="K12" s="15">
        <f>SUM(E12/C12)</f>
        <v>147</v>
      </c>
      <c r="L12" s="23" t="s">
        <v>16</v>
      </c>
    </row>
    <row r="13" spans="1:17" ht="9" customHeight="1" x14ac:dyDescent="0.25">
      <c r="A13" s="16"/>
      <c r="B13" s="17"/>
      <c r="C13" s="17"/>
      <c r="D13" s="18"/>
      <c r="E13" s="19"/>
      <c r="F13" s="19"/>
      <c r="G13" s="19"/>
      <c r="H13" s="20"/>
      <c r="I13" s="18"/>
      <c r="J13" s="18"/>
      <c r="K13" s="21"/>
      <c r="L13" s="21"/>
    </row>
    <row r="14" spans="1:17" ht="15" x14ac:dyDescent="0.25">
      <c r="A14" s="11">
        <v>1970</v>
      </c>
      <c r="B14" s="12">
        <v>6.79</v>
      </c>
      <c r="C14" s="12">
        <v>5.42</v>
      </c>
      <c r="D14" s="8">
        <f t="shared" si="0"/>
        <v>79.8</v>
      </c>
      <c r="E14" s="13">
        <f t="shared" si="1"/>
        <v>883.4</v>
      </c>
      <c r="F14" s="13">
        <v>753.1</v>
      </c>
      <c r="G14" s="13">
        <v>130.30000000000001</v>
      </c>
      <c r="H14" s="8">
        <f t="shared" si="2"/>
        <v>85.3</v>
      </c>
      <c r="I14" s="14">
        <v>1.6</v>
      </c>
      <c r="J14" s="14">
        <v>48.6</v>
      </c>
      <c r="K14" s="15">
        <f>SUM(E14/C14)</f>
        <v>163</v>
      </c>
      <c r="L14" s="23" t="s">
        <v>16</v>
      </c>
    </row>
    <row r="15" spans="1:17" ht="9" customHeight="1" x14ac:dyDescent="0.25">
      <c r="A15" s="16"/>
      <c r="B15" s="17"/>
      <c r="C15" s="17"/>
      <c r="D15" s="18"/>
      <c r="E15" s="19"/>
      <c r="F15" s="19"/>
      <c r="G15" s="19"/>
      <c r="H15" s="20"/>
      <c r="I15" s="18"/>
      <c r="J15" s="18"/>
      <c r="K15" s="21"/>
      <c r="L15" s="21"/>
    </row>
    <row r="16" spans="1:17" ht="15" x14ac:dyDescent="0.25">
      <c r="A16" s="11">
        <v>1975</v>
      </c>
      <c r="B16" s="12">
        <v>8.48</v>
      </c>
      <c r="C16" s="12">
        <v>6.8129999999999997</v>
      </c>
      <c r="D16" s="8">
        <f t="shared" si="0"/>
        <v>80.3</v>
      </c>
      <c r="E16" s="13">
        <f t="shared" si="1"/>
        <v>1124.0999999999999</v>
      </c>
      <c r="F16" s="13">
        <v>962.8</v>
      </c>
      <c r="G16" s="13">
        <v>161.30000000000001</v>
      </c>
      <c r="H16" s="8">
        <f t="shared" si="2"/>
        <v>85.7</v>
      </c>
      <c r="I16" s="14">
        <v>1.7</v>
      </c>
      <c r="J16" s="14">
        <v>60.3</v>
      </c>
      <c r="K16" s="15">
        <f>SUM(E16/C16)</f>
        <v>165</v>
      </c>
      <c r="L16" s="23" t="s">
        <v>16</v>
      </c>
    </row>
    <row r="17" spans="1:12" ht="15" x14ac:dyDescent="0.25">
      <c r="A17" s="11">
        <v>1976</v>
      </c>
      <c r="B17" s="22" t="s">
        <v>16</v>
      </c>
      <c r="C17" s="22" t="s">
        <v>16</v>
      </c>
      <c r="D17" s="22" t="s">
        <v>16</v>
      </c>
      <c r="E17" s="22" t="s">
        <v>16</v>
      </c>
      <c r="F17" s="22" t="s">
        <v>16</v>
      </c>
      <c r="G17" s="22" t="s">
        <v>16</v>
      </c>
      <c r="H17" s="22" t="s">
        <v>16</v>
      </c>
      <c r="I17" s="22" t="s">
        <v>16</v>
      </c>
      <c r="J17" s="22" t="s">
        <v>16</v>
      </c>
      <c r="K17" s="23" t="s">
        <v>16</v>
      </c>
      <c r="L17" s="23" t="s">
        <v>16</v>
      </c>
    </row>
    <row r="18" spans="1:12" ht="15" x14ac:dyDescent="0.25">
      <c r="A18" s="11">
        <v>1977</v>
      </c>
      <c r="B18" s="12">
        <v>8.7200000000000006</v>
      </c>
      <c r="C18" s="12">
        <v>6.99</v>
      </c>
      <c r="D18" s="8">
        <f t="shared" si="0"/>
        <v>80.2</v>
      </c>
      <c r="E18" s="13">
        <f t="shared" si="1"/>
        <v>1231.9000000000001</v>
      </c>
      <c r="F18" s="13">
        <v>1059.0999999999999</v>
      </c>
      <c r="G18" s="13">
        <v>172.8</v>
      </c>
      <c r="H18" s="8">
        <f t="shared" si="2"/>
        <v>86</v>
      </c>
      <c r="I18" s="14">
        <v>1.2</v>
      </c>
      <c r="J18" s="14">
        <v>68</v>
      </c>
      <c r="K18" s="15">
        <f>SUM(E18/C18)</f>
        <v>176</v>
      </c>
      <c r="L18" s="23" t="s">
        <v>16</v>
      </c>
    </row>
    <row r="19" spans="1:12" ht="15" x14ac:dyDescent="0.25">
      <c r="A19" s="11">
        <v>1978</v>
      </c>
      <c r="B19" s="12">
        <v>8.9700000000000006</v>
      </c>
      <c r="C19" s="12">
        <v>7.05</v>
      </c>
      <c r="D19" s="8">
        <f t="shared" si="0"/>
        <v>78.599999999999994</v>
      </c>
      <c r="E19" s="13">
        <f t="shared" si="1"/>
        <v>1206.7</v>
      </c>
      <c r="F19" s="13">
        <v>1052.5999999999999</v>
      </c>
      <c r="G19" s="13">
        <v>154.1</v>
      </c>
      <c r="H19" s="8">
        <f t="shared" si="2"/>
        <v>87.2</v>
      </c>
      <c r="I19" s="14">
        <v>2</v>
      </c>
      <c r="J19" s="14">
        <v>88.4</v>
      </c>
      <c r="K19" s="15">
        <f>SUM(E19/C19)</f>
        <v>171</v>
      </c>
      <c r="L19" s="23" t="s">
        <v>16</v>
      </c>
    </row>
    <row r="20" spans="1:12" ht="15" x14ac:dyDescent="0.25">
      <c r="A20" s="11">
        <v>1979</v>
      </c>
      <c r="B20" s="22" t="s">
        <v>16</v>
      </c>
      <c r="C20" s="22" t="s">
        <v>16</v>
      </c>
      <c r="D20" s="22" t="s">
        <v>16</v>
      </c>
      <c r="E20" s="22" t="s">
        <v>16</v>
      </c>
      <c r="F20" s="22" t="s">
        <v>16</v>
      </c>
      <c r="G20" s="22" t="s">
        <v>16</v>
      </c>
      <c r="H20" s="22" t="s">
        <v>16</v>
      </c>
      <c r="I20" s="22" t="s">
        <v>16</v>
      </c>
      <c r="J20" s="22" t="s">
        <v>16</v>
      </c>
      <c r="K20" s="23" t="s">
        <v>16</v>
      </c>
      <c r="L20" s="23" t="s">
        <v>16</v>
      </c>
    </row>
    <row r="21" spans="1:12" ht="9" customHeight="1" x14ac:dyDescent="0.25">
      <c r="A21" s="16"/>
      <c r="B21" s="17"/>
      <c r="C21" s="17"/>
      <c r="D21" s="18"/>
      <c r="E21" s="19"/>
      <c r="F21" s="19"/>
      <c r="G21" s="19"/>
      <c r="H21" s="20"/>
      <c r="I21" s="18"/>
      <c r="J21" s="18"/>
      <c r="K21" s="21"/>
      <c r="L21" s="21"/>
    </row>
    <row r="22" spans="1:12" ht="15" x14ac:dyDescent="0.25">
      <c r="A22" s="11">
        <v>1980</v>
      </c>
      <c r="B22" s="12">
        <v>9.7449999999999992</v>
      </c>
      <c r="C22" s="12">
        <v>7.827</v>
      </c>
      <c r="D22" s="8">
        <f t="shared" si="0"/>
        <v>80.3</v>
      </c>
      <c r="E22" s="13">
        <f t="shared" si="1"/>
        <v>1406.4</v>
      </c>
      <c r="F22" s="13">
        <v>1225.9000000000001</v>
      </c>
      <c r="G22" s="13">
        <v>180.5</v>
      </c>
      <c r="H22" s="8">
        <f t="shared" si="2"/>
        <v>87.2</v>
      </c>
      <c r="I22" s="14">
        <v>2.5</v>
      </c>
      <c r="J22" s="14">
        <v>99.7</v>
      </c>
      <c r="K22" s="15">
        <f>SUM(E22/C22)</f>
        <v>180</v>
      </c>
      <c r="L22" s="15">
        <v>144</v>
      </c>
    </row>
    <row r="23" spans="1:12" ht="15" x14ac:dyDescent="0.25">
      <c r="A23" s="11">
        <v>1981</v>
      </c>
      <c r="B23" s="22" t="s">
        <v>16</v>
      </c>
      <c r="C23" s="22" t="s">
        <v>16</v>
      </c>
      <c r="D23" s="22" t="s">
        <v>16</v>
      </c>
      <c r="E23" s="22" t="s">
        <v>16</v>
      </c>
      <c r="F23" s="22" t="s">
        <v>16</v>
      </c>
      <c r="G23" s="22" t="s">
        <v>16</v>
      </c>
      <c r="H23" s="22" t="s">
        <v>16</v>
      </c>
      <c r="I23" s="22" t="s">
        <v>16</v>
      </c>
      <c r="J23" s="22" t="s">
        <v>16</v>
      </c>
      <c r="K23" s="23" t="s">
        <v>16</v>
      </c>
      <c r="L23" s="23" t="s">
        <v>16</v>
      </c>
    </row>
    <row r="24" spans="1:12" ht="15" x14ac:dyDescent="0.25">
      <c r="A24" s="11">
        <v>1982</v>
      </c>
      <c r="B24" s="22" t="s">
        <v>16</v>
      </c>
      <c r="C24" s="22" t="s">
        <v>16</v>
      </c>
      <c r="D24" s="22" t="s">
        <v>16</v>
      </c>
      <c r="E24" s="22" t="s">
        <v>16</v>
      </c>
      <c r="F24" s="22" t="s">
        <v>16</v>
      </c>
      <c r="G24" s="22" t="s">
        <v>16</v>
      </c>
      <c r="H24" s="22" t="s">
        <v>16</v>
      </c>
      <c r="I24" s="22" t="s">
        <v>16</v>
      </c>
      <c r="J24" s="22" t="s">
        <v>16</v>
      </c>
      <c r="K24" s="23" t="s">
        <v>16</v>
      </c>
      <c r="L24" s="23" t="s">
        <v>16</v>
      </c>
    </row>
    <row r="25" spans="1:12" ht="15" x14ac:dyDescent="0.25">
      <c r="A25" s="11">
        <v>1983</v>
      </c>
      <c r="B25" s="22" t="s">
        <v>16</v>
      </c>
      <c r="C25" s="22" t="s">
        <v>16</v>
      </c>
      <c r="D25" s="22" t="s">
        <v>16</v>
      </c>
      <c r="E25" s="22" t="s">
        <v>16</v>
      </c>
      <c r="F25" s="22" t="s">
        <v>16</v>
      </c>
      <c r="G25" s="22" t="s">
        <v>16</v>
      </c>
      <c r="H25" s="22" t="s">
        <v>16</v>
      </c>
      <c r="I25" s="22" t="s">
        <v>16</v>
      </c>
      <c r="J25" s="22" t="s">
        <v>16</v>
      </c>
      <c r="K25" s="23" t="s">
        <v>16</v>
      </c>
      <c r="L25" s="23" t="s">
        <v>16</v>
      </c>
    </row>
    <row r="26" spans="1:12" ht="15" x14ac:dyDescent="0.25">
      <c r="A26" s="11">
        <v>1984</v>
      </c>
      <c r="B26" s="22" t="s">
        <v>16</v>
      </c>
      <c r="C26" s="22" t="s">
        <v>16</v>
      </c>
      <c r="D26" s="22" t="s">
        <v>16</v>
      </c>
      <c r="E26" s="22" t="s">
        <v>16</v>
      </c>
      <c r="F26" s="22" t="s">
        <v>16</v>
      </c>
      <c r="G26" s="22" t="s">
        <v>16</v>
      </c>
      <c r="H26" s="22" t="s">
        <v>16</v>
      </c>
      <c r="I26" s="22" t="s">
        <v>16</v>
      </c>
      <c r="J26" s="22" t="s">
        <v>16</v>
      </c>
      <c r="K26" s="23" t="s">
        <v>16</v>
      </c>
      <c r="L26" s="23" t="s">
        <v>16</v>
      </c>
    </row>
    <row r="27" spans="1:12" ht="9" customHeight="1" x14ac:dyDescent="0.25">
      <c r="A27" s="16"/>
      <c r="B27" s="17"/>
      <c r="C27" s="17"/>
      <c r="D27" s="18"/>
      <c r="E27" s="19"/>
      <c r="F27" s="19"/>
      <c r="G27" s="19"/>
      <c r="H27" s="20"/>
      <c r="I27" s="18"/>
      <c r="J27" s="18"/>
      <c r="K27" s="21"/>
      <c r="L27" s="21"/>
    </row>
    <row r="28" spans="1:12" ht="15" x14ac:dyDescent="0.25">
      <c r="A28" s="11">
        <v>1985</v>
      </c>
      <c r="B28" s="12">
        <v>11.332000000000001</v>
      </c>
      <c r="C28" s="12">
        <v>9.6590000000000007</v>
      </c>
      <c r="D28" s="8">
        <f t="shared" ref="D28:D44" si="3">SUM(C28/B28)*100</f>
        <v>85.2</v>
      </c>
      <c r="E28" s="13">
        <f t="shared" ref="E28:E40" si="4">SUM(F28:G28)</f>
        <v>1685.4</v>
      </c>
      <c r="F28" s="13">
        <v>1491.8</v>
      </c>
      <c r="G28" s="13">
        <v>193.6</v>
      </c>
      <c r="H28" s="8">
        <f t="shared" ref="H28:H43" si="5">SUM(F28/E28)*100</f>
        <v>88.5</v>
      </c>
      <c r="I28" s="14">
        <v>17.3</v>
      </c>
      <c r="J28" s="14">
        <v>161.9</v>
      </c>
      <c r="K28" s="15">
        <f>SUM(E28/C28)</f>
        <v>174</v>
      </c>
      <c r="L28" s="15">
        <v>122</v>
      </c>
    </row>
    <row r="29" spans="1:12" ht="15" x14ac:dyDescent="0.25">
      <c r="A29" s="11">
        <v>1986</v>
      </c>
      <c r="B29" s="12">
        <v>11.654</v>
      </c>
      <c r="C29" s="12">
        <v>9.9939999999999998</v>
      </c>
      <c r="D29" s="8">
        <f t="shared" si="3"/>
        <v>85.8</v>
      </c>
      <c r="E29" s="13">
        <f t="shared" si="4"/>
        <v>1734.1</v>
      </c>
      <c r="F29" s="13">
        <v>1542.8</v>
      </c>
      <c r="G29" s="13">
        <v>191.3</v>
      </c>
      <c r="H29" s="8">
        <f t="shared" si="5"/>
        <v>89</v>
      </c>
      <c r="I29" s="14" t="s">
        <v>9</v>
      </c>
      <c r="J29" s="14">
        <v>127.7</v>
      </c>
      <c r="K29" s="15">
        <f>SUM(E29/C29)</f>
        <v>174</v>
      </c>
      <c r="L29" s="23" t="s">
        <v>16</v>
      </c>
    </row>
    <row r="30" spans="1:12" ht="15" x14ac:dyDescent="0.25">
      <c r="A30" s="11">
        <v>1987</v>
      </c>
      <c r="B30" s="12">
        <v>12</v>
      </c>
      <c r="C30" s="12">
        <v>10.324999999999999</v>
      </c>
      <c r="D30" s="8">
        <f t="shared" si="3"/>
        <v>86</v>
      </c>
      <c r="E30" s="13">
        <f t="shared" si="4"/>
        <v>1834.4</v>
      </c>
      <c r="F30" s="13">
        <v>1634.7</v>
      </c>
      <c r="G30" s="13">
        <v>199.7</v>
      </c>
      <c r="H30" s="8">
        <f t="shared" si="5"/>
        <v>89.1</v>
      </c>
      <c r="I30" s="14">
        <v>37.4</v>
      </c>
      <c r="J30" s="14">
        <v>127.9</v>
      </c>
      <c r="K30" s="15">
        <f>SUM(E30/C30)</f>
        <v>178</v>
      </c>
      <c r="L30" s="23" t="s">
        <v>16</v>
      </c>
    </row>
    <row r="31" spans="1:12" ht="15" x14ac:dyDescent="0.25">
      <c r="A31" s="11">
        <v>1988</v>
      </c>
      <c r="B31" s="12">
        <v>12.327999999999999</v>
      </c>
      <c r="C31" s="12">
        <v>10.593999999999999</v>
      </c>
      <c r="D31" s="8">
        <f t="shared" si="3"/>
        <v>85.9</v>
      </c>
      <c r="E31" s="13">
        <f t="shared" si="4"/>
        <v>1904.5</v>
      </c>
      <c r="F31" s="13">
        <v>1693.2</v>
      </c>
      <c r="G31" s="13">
        <v>211.3</v>
      </c>
      <c r="H31" s="8">
        <f t="shared" si="5"/>
        <v>88.9</v>
      </c>
      <c r="I31" s="14" t="s">
        <v>9</v>
      </c>
      <c r="J31" s="14">
        <v>130.5</v>
      </c>
      <c r="K31" s="15">
        <f>SUM(E31/C31)</f>
        <v>180</v>
      </c>
      <c r="L31" s="23" t="s">
        <v>16</v>
      </c>
    </row>
    <row r="32" spans="1:12" ht="15" x14ac:dyDescent="0.25">
      <c r="A32" s="11">
        <v>1989</v>
      </c>
      <c r="B32" s="12">
        <v>12.651</v>
      </c>
      <c r="C32" s="12">
        <v>10.878</v>
      </c>
      <c r="D32" s="8">
        <f t="shared" si="3"/>
        <v>86</v>
      </c>
      <c r="E32" s="13">
        <f t="shared" si="4"/>
        <v>1971.9</v>
      </c>
      <c r="F32" s="13">
        <v>1754.1</v>
      </c>
      <c r="G32" s="13">
        <v>217.8</v>
      </c>
      <c r="H32" s="8">
        <f t="shared" si="5"/>
        <v>89</v>
      </c>
      <c r="I32" s="14">
        <v>42.4</v>
      </c>
      <c r="J32" s="14">
        <v>149.5</v>
      </c>
      <c r="K32" s="15">
        <f>SUM(E32/C32)</f>
        <v>181</v>
      </c>
      <c r="L32" s="23" t="s">
        <v>16</v>
      </c>
    </row>
    <row r="33" spans="1:12" ht="9" customHeight="1" x14ac:dyDescent="0.25">
      <c r="A33" s="16"/>
      <c r="B33" s="17"/>
      <c r="C33" s="17"/>
      <c r="D33" s="18"/>
      <c r="E33" s="19"/>
      <c r="F33" s="19"/>
      <c r="G33" s="19"/>
      <c r="H33" s="20"/>
      <c r="I33" s="18"/>
      <c r="J33" s="18"/>
      <c r="K33" s="21"/>
      <c r="L33" s="21"/>
    </row>
    <row r="34" spans="1:12" ht="15" x14ac:dyDescent="0.25">
      <c r="A34" s="11">
        <v>1990</v>
      </c>
      <c r="B34" s="12">
        <v>12.938000000000001</v>
      </c>
      <c r="C34" s="12">
        <v>11.226000000000001</v>
      </c>
      <c r="D34" s="8">
        <f t="shared" si="3"/>
        <v>86.8</v>
      </c>
      <c r="E34" s="13">
        <f t="shared" si="4"/>
        <v>1925.1</v>
      </c>
      <c r="F34" s="13">
        <v>1698.8</v>
      </c>
      <c r="G34" s="13">
        <v>226.3</v>
      </c>
      <c r="H34" s="8">
        <f t="shared" si="5"/>
        <v>88.2</v>
      </c>
      <c r="I34" s="14">
        <v>47.9</v>
      </c>
      <c r="J34" s="14">
        <v>138.69999999999999</v>
      </c>
      <c r="K34" s="15">
        <f>SUM(E34/C34)</f>
        <v>171</v>
      </c>
      <c r="L34" s="15">
        <v>111</v>
      </c>
    </row>
    <row r="35" spans="1:12" ht="15" x14ac:dyDescent="0.25">
      <c r="A35" s="11">
        <v>1991</v>
      </c>
      <c r="B35" s="12">
        <v>13.259</v>
      </c>
      <c r="C35" s="12">
        <v>11.486000000000001</v>
      </c>
      <c r="D35" s="8">
        <f t="shared" si="3"/>
        <v>86.6</v>
      </c>
      <c r="E35" s="13">
        <f t="shared" si="4"/>
        <v>1946.3</v>
      </c>
      <c r="F35" s="13">
        <v>1701.3</v>
      </c>
      <c r="G35" s="13">
        <v>245</v>
      </c>
      <c r="H35" s="8">
        <f t="shared" si="5"/>
        <v>87.4</v>
      </c>
      <c r="I35" s="14">
        <v>46.3</v>
      </c>
      <c r="J35" s="14">
        <v>149.80000000000001</v>
      </c>
      <c r="K35" s="15">
        <f>SUM(E35/C35)</f>
        <v>169</v>
      </c>
      <c r="L35" s="23" t="s">
        <v>16</v>
      </c>
    </row>
    <row r="36" spans="1:12" ht="15" x14ac:dyDescent="0.25">
      <c r="A36" s="11">
        <v>1992</v>
      </c>
      <c r="B36" s="12">
        <v>13.497999999999999</v>
      </c>
      <c r="C36" s="12">
        <v>11.632999999999999</v>
      </c>
      <c r="D36" s="8">
        <f t="shared" si="3"/>
        <v>86.2</v>
      </c>
      <c r="E36" s="13">
        <f t="shared" si="4"/>
        <v>2022.7</v>
      </c>
      <c r="F36" s="13">
        <v>1780.1</v>
      </c>
      <c r="G36" s="13">
        <v>242.6</v>
      </c>
      <c r="H36" s="8">
        <f t="shared" si="5"/>
        <v>88</v>
      </c>
      <c r="I36" s="14">
        <v>47.5</v>
      </c>
      <c r="J36" s="14">
        <v>140.9</v>
      </c>
      <c r="K36" s="15">
        <f>SUM(E36/C36)</f>
        <v>174</v>
      </c>
      <c r="L36" s="23" t="s">
        <v>16</v>
      </c>
    </row>
    <row r="37" spans="1:12" ht="15" x14ac:dyDescent="0.25">
      <c r="A37" s="11">
        <v>1993</v>
      </c>
      <c r="B37" s="12">
        <v>13.73</v>
      </c>
      <c r="C37" s="12">
        <v>11.721</v>
      </c>
      <c r="D37" s="8">
        <f t="shared" si="3"/>
        <v>85.4</v>
      </c>
      <c r="E37" s="13">
        <f t="shared" si="4"/>
        <v>2028.7</v>
      </c>
      <c r="F37" s="13">
        <v>1804</v>
      </c>
      <c r="G37" s="13">
        <v>224.7</v>
      </c>
      <c r="H37" s="8">
        <f t="shared" si="5"/>
        <v>88.9</v>
      </c>
      <c r="I37" s="14">
        <v>53.4</v>
      </c>
      <c r="J37" s="14">
        <v>133.19999999999999</v>
      </c>
      <c r="K37" s="15">
        <f>SUM(E37/C37)</f>
        <v>173</v>
      </c>
      <c r="L37" s="23" t="s">
        <v>16</v>
      </c>
    </row>
    <row r="38" spans="1:12" ht="15" x14ac:dyDescent="0.25">
      <c r="A38" s="11">
        <v>1994</v>
      </c>
      <c r="B38" s="12">
        <v>14.044</v>
      </c>
      <c r="C38" s="12">
        <v>11.933</v>
      </c>
      <c r="D38" s="8">
        <f t="shared" si="3"/>
        <v>85</v>
      </c>
      <c r="E38" s="13">
        <f t="shared" si="4"/>
        <v>2010.7</v>
      </c>
      <c r="F38" s="13">
        <v>1800.1</v>
      </c>
      <c r="G38" s="13">
        <v>210.6</v>
      </c>
      <c r="H38" s="8">
        <f t="shared" si="5"/>
        <v>89.5</v>
      </c>
      <c r="I38" s="14">
        <v>58.5</v>
      </c>
      <c r="J38" s="14">
        <v>140.5</v>
      </c>
      <c r="K38" s="15">
        <f>SUM(E38/C38)</f>
        <v>168</v>
      </c>
      <c r="L38" s="23" t="s">
        <v>16</v>
      </c>
    </row>
    <row r="39" spans="1:12" ht="9" customHeight="1" x14ac:dyDescent="0.25">
      <c r="A39" s="16"/>
      <c r="B39" s="17"/>
      <c r="C39" s="17"/>
      <c r="D39" s="18"/>
      <c r="E39" s="19"/>
      <c r="F39" s="19"/>
      <c r="G39" s="19"/>
      <c r="H39" s="20"/>
      <c r="I39" s="18"/>
      <c r="J39" s="18"/>
      <c r="K39" s="21"/>
      <c r="L39" s="21"/>
    </row>
    <row r="40" spans="1:12" ht="15" x14ac:dyDescent="0.25">
      <c r="A40" s="11">
        <v>1995</v>
      </c>
      <c r="B40" s="12">
        <v>14.336</v>
      </c>
      <c r="C40" s="12">
        <v>12.214</v>
      </c>
      <c r="D40" s="8">
        <f t="shared" si="3"/>
        <v>85.2</v>
      </c>
      <c r="E40" s="13">
        <f t="shared" si="4"/>
        <v>2079.3000000000002</v>
      </c>
      <c r="F40" s="13">
        <v>1868.8</v>
      </c>
      <c r="G40" s="13">
        <v>210.5</v>
      </c>
      <c r="H40" s="8">
        <f t="shared" si="5"/>
        <v>89.9</v>
      </c>
      <c r="I40" s="14">
        <v>57.9</v>
      </c>
      <c r="J40" s="14">
        <v>138.19999999999999</v>
      </c>
      <c r="K40" s="15">
        <f>SUM(E40/C40)</f>
        <v>170</v>
      </c>
      <c r="L40" s="15">
        <v>103</v>
      </c>
    </row>
    <row r="41" spans="1:12" ht="15" x14ac:dyDescent="0.25">
      <c r="A41" s="11">
        <v>1996</v>
      </c>
      <c r="B41" s="12">
        <v>14.624000000000001</v>
      </c>
      <c r="C41" s="12">
        <v>12.531000000000001</v>
      </c>
      <c r="D41" s="8">
        <f t="shared" si="3"/>
        <v>85.7</v>
      </c>
      <c r="E41" s="13">
        <f>SUM(F41:G41)</f>
        <v>2131.4</v>
      </c>
      <c r="F41" s="13">
        <v>1922.4</v>
      </c>
      <c r="G41" s="13">
        <v>209</v>
      </c>
      <c r="H41" s="8">
        <f t="shared" si="5"/>
        <v>90.2</v>
      </c>
      <c r="I41" s="14">
        <v>65.5</v>
      </c>
      <c r="J41" s="14">
        <v>145</v>
      </c>
      <c r="K41" s="15">
        <f>SUM(E41/C41)</f>
        <v>170</v>
      </c>
      <c r="L41" s="23" t="s">
        <v>16</v>
      </c>
    </row>
    <row r="42" spans="1:12" ht="15" x14ac:dyDescent="0.25">
      <c r="A42" s="11">
        <v>1997</v>
      </c>
      <c r="B42" s="12">
        <v>14.939</v>
      </c>
      <c r="C42" s="12">
        <v>12.778</v>
      </c>
      <c r="D42" s="8">
        <f t="shared" si="3"/>
        <v>85.5</v>
      </c>
      <c r="E42" s="13">
        <f>SUM(F42:G42)</f>
        <v>2150.1999999999998</v>
      </c>
      <c r="F42" s="13">
        <v>1929.2</v>
      </c>
      <c r="G42" s="13">
        <v>221</v>
      </c>
      <c r="H42" s="8">
        <f t="shared" si="5"/>
        <v>89.7</v>
      </c>
      <c r="I42" s="14">
        <v>66</v>
      </c>
      <c r="J42" s="14">
        <v>138.4</v>
      </c>
      <c r="K42" s="15">
        <f>SUM(E42/C42)</f>
        <v>168</v>
      </c>
      <c r="L42" s="23" t="s">
        <v>16</v>
      </c>
    </row>
    <row r="43" spans="1:12" ht="15" x14ac:dyDescent="0.25">
      <c r="A43" s="11">
        <v>1998</v>
      </c>
      <c r="B43" s="12">
        <v>15.231</v>
      </c>
      <c r="C43" s="12">
        <v>13</v>
      </c>
      <c r="D43" s="8">
        <f t="shared" si="3"/>
        <v>85.4</v>
      </c>
      <c r="E43" s="13">
        <f>SUM(F43:G43)</f>
        <v>2275.4</v>
      </c>
      <c r="F43" s="13">
        <v>2057</v>
      </c>
      <c r="G43" s="13">
        <v>218.4</v>
      </c>
      <c r="H43" s="8">
        <f t="shared" si="5"/>
        <v>90.4</v>
      </c>
      <c r="I43" s="14">
        <v>75.099999999999994</v>
      </c>
      <c r="J43" s="14">
        <v>138.9</v>
      </c>
      <c r="K43" s="15">
        <f>SUM(E43/C43)</f>
        <v>175</v>
      </c>
      <c r="L43" s="23" t="s">
        <v>16</v>
      </c>
    </row>
    <row r="44" spans="1:12" ht="15" x14ac:dyDescent="0.25">
      <c r="A44" s="11">
        <v>1999</v>
      </c>
      <c r="B44" s="12">
        <v>15.581</v>
      </c>
      <c r="C44" s="12">
        <v>13.25</v>
      </c>
      <c r="D44" s="8">
        <f t="shared" si="3"/>
        <v>85</v>
      </c>
      <c r="E44" s="13">
        <f>SUM(F44:G44)</f>
        <v>2326.6999999999998</v>
      </c>
      <c r="F44" s="13">
        <v>2087.6</v>
      </c>
      <c r="G44" s="13">
        <v>239.1</v>
      </c>
      <c r="H44" s="8">
        <f>SUM(F44/E44)*100</f>
        <v>89.7</v>
      </c>
      <c r="I44" s="14">
        <v>88.5</v>
      </c>
      <c r="J44" s="14">
        <v>146.19999999999999</v>
      </c>
      <c r="K44" s="15">
        <f>SUM(E44/C44)</f>
        <v>176</v>
      </c>
      <c r="L44" s="23" t="s">
        <v>16</v>
      </c>
    </row>
    <row r="45" spans="1:12" ht="9" customHeight="1" x14ac:dyDescent="0.25">
      <c r="A45" s="16"/>
      <c r="B45" s="17"/>
      <c r="C45" s="17"/>
      <c r="D45" s="18"/>
      <c r="E45" s="19"/>
      <c r="F45" s="19"/>
      <c r="G45" s="19"/>
      <c r="H45" s="20"/>
      <c r="I45" s="18"/>
      <c r="J45" s="18"/>
      <c r="K45" s="21"/>
      <c r="L45" s="21"/>
    </row>
    <row r="46" spans="1:12" ht="15" x14ac:dyDescent="0.25">
      <c r="A46" s="11">
        <v>2000</v>
      </c>
      <c r="B46" s="12">
        <v>15.981999999999999</v>
      </c>
      <c r="C46" s="12">
        <v>14.03</v>
      </c>
      <c r="D46" s="8">
        <f>SUM(C46/B46)*100</f>
        <v>87.8</v>
      </c>
      <c r="E46" s="13">
        <f>SUM(F46:G46)</f>
        <v>2436.8000000000002</v>
      </c>
      <c r="F46" s="13">
        <v>2199.4</v>
      </c>
      <c r="G46" s="13">
        <v>237.4</v>
      </c>
      <c r="H46" s="8">
        <f>SUM(F46/E46)*100</f>
        <v>90.3</v>
      </c>
      <c r="I46" s="14">
        <v>95.3</v>
      </c>
      <c r="J46" s="14">
        <v>140.80000000000001</v>
      </c>
      <c r="K46" s="15">
        <f>SUM(E46/C46)</f>
        <v>174</v>
      </c>
      <c r="L46" s="15">
        <v>106</v>
      </c>
    </row>
    <row r="47" spans="1:12" ht="15" x14ac:dyDescent="0.25">
      <c r="A47" s="11">
        <v>2001</v>
      </c>
      <c r="B47" s="12">
        <v>16.332000000000001</v>
      </c>
      <c r="C47" s="12">
        <v>14.459</v>
      </c>
      <c r="D47" s="8">
        <f>SUM(C47/B47)*100</f>
        <v>88.5</v>
      </c>
      <c r="E47" s="13">
        <f>SUM(F47:G47)</f>
        <v>2273.6999999999998</v>
      </c>
      <c r="F47" s="13">
        <v>2047.3</v>
      </c>
      <c r="G47" s="13">
        <v>226.4</v>
      </c>
      <c r="H47" s="8">
        <f>SUM(F47/E47)*100</f>
        <v>90</v>
      </c>
      <c r="I47" s="14">
        <v>99.4</v>
      </c>
      <c r="J47" s="14" t="s">
        <v>9</v>
      </c>
      <c r="K47" s="15">
        <f>SUM(E47/C47)</f>
        <v>157</v>
      </c>
      <c r="L47" s="23" t="s">
        <v>16</v>
      </c>
    </row>
    <row r="48" spans="1:12" ht="15" x14ac:dyDescent="0.25">
      <c r="A48" s="11">
        <v>2002</v>
      </c>
      <c r="B48" s="12">
        <v>16.675000000000001</v>
      </c>
      <c r="C48" s="12">
        <v>14.819000000000001</v>
      </c>
      <c r="D48" s="8">
        <f>SUM(C48/B48)*100</f>
        <v>88.9</v>
      </c>
      <c r="E48" s="13">
        <f>SUM(F48:G48)</f>
        <v>2358</v>
      </c>
      <c r="F48" s="13">
        <v>2109.5</v>
      </c>
      <c r="G48" s="13">
        <v>248.5</v>
      </c>
      <c r="H48" s="8">
        <f>SUM(F48/E48)*100</f>
        <v>89.5</v>
      </c>
      <c r="I48" s="14">
        <v>105.6</v>
      </c>
      <c r="J48" s="14" t="s">
        <v>9</v>
      </c>
      <c r="K48" s="15">
        <f>SUM(E48/C48)</f>
        <v>159</v>
      </c>
      <c r="L48" s="23" t="s">
        <v>16</v>
      </c>
    </row>
    <row r="49" spans="1:12" ht="15" x14ac:dyDescent="0.25">
      <c r="A49" s="11">
        <v>2003</v>
      </c>
      <c r="B49" s="12">
        <v>17.071000000000002</v>
      </c>
      <c r="C49" s="12">
        <v>15.323</v>
      </c>
      <c r="D49" s="8">
        <f>SUM(C49/B49)*100</f>
        <v>89.8</v>
      </c>
      <c r="E49" s="13">
        <f>SUM(F49:G49)</f>
        <v>2371.6999999999998</v>
      </c>
      <c r="F49" s="13">
        <v>2095.3000000000002</v>
      </c>
      <c r="G49" s="13">
        <v>276.39999999999998</v>
      </c>
      <c r="H49" s="8">
        <f>SUM(F49/E49)*100</f>
        <v>88.3</v>
      </c>
      <c r="I49" s="14">
        <v>113.9</v>
      </c>
      <c r="J49" s="14" t="s">
        <v>9</v>
      </c>
      <c r="K49" s="15">
        <f>SUM(E49/C49)</f>
        <v>155</v>
      </c>
      <c r="L49" s="23" t="s">
        <v>16</v>
      </c>
    </row>
    <row r="50" spans="1:12" ht="15" x14ac:dyDescent="0.25">
      <c r="A50" s="11">
        <v>2004</v>
      </c>
      <c r="B50" s="12">
        <v>17.516999999999999</v>
      </c>
      <c r="C50" s="12">
        <v>15.755000000000001</v>
      </c>
      <c r="D50" s="8">
        <f>SUM(C50/B50)*100</f>
        <v>89.9</v>
      </c>
      <c r="E50" s="13">
        <f>SUM(F50:G50)</f>
        <v>2478.3000000000002</v>
      </c>
      <c r="F50" s="13">
        <v>2158.8000000000002</v>
      </c>
      <c r="G50" s="13">
        <v>319.5</v>
      </c>
      <c r="H50" s="8">
        <f>SUM(F50/E50)*100</f>
        <v>87.1</v>
      </c>
      <c r="I50" s="14">
        <v>135</v>
      </c>
      <c r="J50" s="14" t="s">
        <v>9</v>
      </c>
      <c r="K50" s="15">
        <f>SUM(E50/C50)</f>
        <v>157</v>
      </c>
      <c r="L50" s="23" t="s">
        <v>16</v>
      </c>
    </row>
    <row r="51" spans="1:12" ht="9" customHeight="1" x14ac:dyDescent="0.25">
      <c r="A51" s="16"/>
      <c r="B51" s="17"/>
      <c r="C51" s="17"/>
      <c r="D51" s="18"/>
      <c r="E51" s="19"/>
      <c r="F51" s="19"/>
      <c r="G51" s="19"/>
      <c r="H51" s="20"/>
      <c r="I51" s="18"/>
      <c r="J51" s="18"/>
      <c r="K51" s="21"/>
      <c r="L51" s="21"/>
    </row>
    <row r="52" spans="1:12" ht="15" x14ac:dyDescent="0.25">
      <c r="A52" s="11">
        <v>2005</v>
      </c>
      <c r="B52" s="12">
        <v>17.917999999999999</v>
      </c>
      <c r="C52" s="12">
        <v>16.128</v>
      </c>
      <c r="D52" s="8">
        <f>SUM(C52/B52)*100</f>
        <v>90</v>
      </c>
      <c r="E52" s="13">
        <f>SUM(F52:G52)</f>
        <v>2540.6</v>
      </c>
      <c r="F52" s="13">
        <v>2201.3000000000002</v>
      </c>
      <c r="G52" s="13">
        <v>339.3</v>
      </c>
      <c r="H52" s="8">
        <f>SUM(F52/E52)*100</f>
        <v>86.6</v>
      </c>
      <c r="I52" s="14">
        <v>141.69999999999999</v>
      </c>
      <c r="J52" s="14">
        <v>158.1</v>
      </c>
      <c r="K52" s="15">
        <f>SUM(E52/C52)</f>
        <v>158</v>
      </c>
      <c r="L52" s="15">
        <v>95</v>
      </c>
    </row>
    <row r="53" spans="1:12" ht="15" x14ac:dyDescent="0.25">
      <c r="A53" s="11">
        <v>2006</v>
      </c>
      <c r="B53" s="22">
        <v>18.349</v>
      </c>
      <c r="C53" s="22">
        <v>16.516999999999999</v>
      </c>
      <c r="D53" s="8">
        <f>SUM(C53/B53)*100</f>
        <v>90</v>
      </c>
      <c r="E53" s="13">
        <f t="shared" ref="E53:E56" si="6">SUM(F53:G53)</f>
        <v>2642</v>
      </c>
      <c r="F53" s="55">
        <v>2405.5</v>
      </c>
      <c r="G53" s="55">
        <v>236.5</v>
      </c>
      <c r="H53" s="8">
        <f t="shared" ref="H53:H56" si="7">SUM(F53/E53)*100</f>
        <v>91</v>
      </c>
      <c r="I53" s="14" t="s">
        <v>9</v>
      </c>
      <c r="J53" s="14" t="s">
        <v>9</v>
      </c>
      <c r="K53" s="15">
        <f t="shared" ref="K53:K56" si="8">SUM(E53/C53)</f>
        <v>160</v>
      </c>
      <c r="L53" s="23" t="s">
        <v>16</v>
      </c>
    </row>
    <row r="54" spans="1:12" ht="15" x14ac:dyDescent="0.25">
      <c r="A54" s="11">
        <v>2007</v>
      </c>
      <c r="B54" s="22">
        <v>18.68</v>
      </c>
      <c r="C54" s="22">
        <v>16.821000000000002</v>
      </c>
      <c r="D54" s="8">
        <f t="shared" ref="D54:D56" si="9">SUM(C54/B54)*100</f>
        <v>90</v>
      </c>
      <c r="E54" s="13">
        <f t="shared" si="6"/>
        <v>2505.9</v>
      </c>
      <c r="F54" s="55">
        <v>2263.5</v>
      </c>
      <c r="G54" s="55">
        <v>242.4</v>
      </c>
      <c r="H54" s="8">
        <f t="shared" si="7"/>
        <v>90.3</v>
      </c>
      <c r="I54" s="14" t="s">
        <v>9</v>
      </c>
      <c r="J54" s="14" t="s">
        <v>9</v>
      </c>
      <c r="K54" s="15">
        <f t="shared" si="8"/>
        <v>149</v>
      </c>
      <c r="L54" s="23" t="s">
        <v>16</v>
      </c>
    </row>
    <row r="55" spans="1:12" ht="15" x14ac:dyDescent="0.25">
      <c r="A55" s="11">
        <v>2008</v>
      </c>
      <c r="B55" s="22">
        <v>18.806999999999999</v>
      </c>
      <c r="C55" s="22">
        <v>16.88</v>
      </c>
      <c r="D55" s="8">
        <f t="shared" si="9"/>
        <v>89.8</v>
      </c>
      <c r="E55" s="13">
        <f t="shared" si="6"/>
        <v>2360.6</v>
      </c>
      <c r="F55" s="55">
        <v>2127.9</v>
      </c>
      <c r="G55" s="55">
        <v>232.7</v>
      </c>
      <c r="H55" s="8">
        <f t="shared" si="7"/>
        <v>90.1</v>
      </c>
      <c r="I55" s="14" t="s">
        <v>9</v>
      </c>
      <c r="J55" s="14" t="s">
        <v>9</v>
      </c>
      <c r="K55" s="15">
        <f t="shared" si="8"/>
        <v>140</v>
      </c>
      <c r="L55" s="23" t="s">
        <v>16</v>
      </c>
    </row>
    <row r="56" spans="1:12" ht="15" x14ac:dyDescent="0.25">
      <c r="A56" s="11">
        <v>2009</v>
      </c>
      <c r="B56" s="22">
        <v>18.75</v>
      </c>
      <c r="C56" s="22">
        <v>16.811</v>
      </c>
      <c r="D56" s="8">
        <f t="shared" si="9"/>
        <v>89.7</v>
      </c>
      <c r="E56" s="13">
        <f t="shared" si="6"/>
        <v>2295.3000000000002</v>
      </c>
      <c r="F56" s="55">
        <v>2090.1999999999998</v>
      </c>
      <c r="G56" s="55">
        <v>205.1</v>
      </c>
      <c r="H56" s="8">
        <f t="shared" si="7"/>
        <v>91.1</v>
      </c>
      <c r="I56" s="14" t="s">
        <v>9</v>
      </c>
      <c r="J56" s="14" t="s">
        <v>9</v>
      </c>
      <c r="K56" s="15">
        <f t="shared" si="8"/>
        <v>137</v>
      </c>
      <c r="L56" s="23" t="s">
        <v>16</v>
      </c>
    </row>
    <row r="57" spans="1:12" ht="8.25" customHeight="1" x14ac:dyDescent="0.25">
      <c r="A57" s="16"/>
      <c r="B57" s="17"/>
      <c r="C57" s="17"/>
      <c r="D57" s="18"/>
      <c r="E57" s="19"/>
      <c r="F57" s="19"/>
      <c r="G57" s="19"/>
      <c r="H57" s="20"/>
      <c r="I57" s="18"/>
      <c r="J57" s="18"/>
      <c r="K57" s="21"/>
      <c r="L57" s="21"/>
    </row>
    <row r="58" spans="1:12" ht="15" x14ac:dyDescent="0.25">
      <c r="A58" s="11">
        <v>2010</v>
      </c>
      <c r="B58" s="12">
        <v>17.917999999999999</v>
      </c>
      <c r="C58" s="12">
        <v>16.128</v>
      </c>
      <c r="D58" s="8">
        <f>SUM(C58/B58)*100</f>
        <v>90</v>
      </c>
      <c r="E58" s="13">
        <f>SUM(F58:G58)</f>
        <v>2250.9</v>
      </c>
      <c r="F58" s="13">
        <v>2012.2</v>
      </c>
      <c r="G58" s="13">
        <v>238.7</v>
      </c>
      <c r="H58" s="8">
        <f>SUM(F58/E58)*100</f>
        <v>89.4</v>
      </c>
      <c r="I58" s="14">
        <v>164.6</v>
      </c>
      <c r="J58" s="14">
        <v>142.5</v>
      </c>
      <c r="K58" s="15">
        <v>134</v>
      </c>
      <c r="L58" s="15">
        <v>85</v>
      </c>
    </row>
    <row r="59" spans="1:12" x14ac:dyDescent="0.2">
      <c r="B59" s="1"/>
      <c r="C59" s="25"/>
      <c r="D59" s="25"/>
      <c r="E59" s="26"/>
      <c r="F59" s="26"/>
      <c r="G59" s="26"/>
      <c r="H59" s="26"/>
      <c r="I59" s="27"/>
      <c r="J59" s="27"/>
      <c r="K59" s="28"/>
      <c r="L59" s="28"/>
    </row>
    <row r="60" spans="1:12" ht="25.5" customHeight="1" x14ac:dyDescent="0.2">
      <c r="A60" s="57" t="s">
        <v>27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</row>
    <row r="61" spans="1:12" ht="12.75" customHeight="1" x14ac:dyDescent="0.2">
      <c r="A61" s="56" t="s">
        <v>29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</row>
    <row r="62" spans="1:12" x14ac:dyDescent="0.2">
      <c r="A62" s="56" t="s">
        <v>28</v>
      </c>
    </row>
    <row r="63" spans="1:12" x14ac:dyDescent="0.2">
      <c r="A63" s="56" t="s">
        <v>30</v>
      </c>
    </row>
    <row r="64" spans="1:12" x14ac:dyDescent="0.2">
      <c r="A64" s="56" t="s">
        <v>31</v>
      </c>
    </row>
    <row r="66" spans="1:2" x14ac:dyDescent="0.2">
      <c r="B66" s="25"/>
    </row>
    <row r="67" spans="1:2" x14ac:dyDescent="0.2">
      <c r="A67" s="24"/>
      <c r="B67" s="25"/>
    </row>
  </sheetData>
  <mergeCells count="5">
    <mergeCell ref="A60:L60"/>
    <mergeCell ref="B5:D5"/>
    <mergeCell ref="K4:L4"/>
    <mergeCell ref="A1:L1"/>
    <mergeCell ref="A3:L3"/>
  </mergeCells>
  <phoneticPr fontId="0" type="noConversion"/>
  <printOptions horizontalCentered="1"/>
  <pageMargins left="0.25" right="0.25" top="0.5" bottom="0.25" header="0.5" footer="0.5"/>
  <pageSetup scale="75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5" workbookViewId="0">
      <selection activeCell="B4" sqref="B4"/>
    </sheetView>
  </sheetViews>
  <sheetFormatPr defaultRowHeight="12.75" x14ac:dyDescent="0.2"/>
  <cols>
    <col min="2" max="2" width="11.7109375" customWidth="1"/>
  </cols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USGS-WRD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hdpcsfltlh</dc:creator>
  <cp:lastModifiedBy>Marella, Richard L.</cp:lastModifiedBy>
  <cp:lastPrinted>2014-09-30T19:41:23Z</cp:lastPrinted>
  <dcterms:created xsi:type="dcterms:W3CDTF">1996-02-28T21:05:17Z</dcterms:created>
  <dcterms:modified xsi:type="dcterms:W3CDTF">2014-09-30T19:41:27Z</dcterms:modified>
</cp:coreProperties>
</file>